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5315" windowHeight="64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5" i="1" l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J25" i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H35" i="1"/>
  <c r="H34" i="1"/>
  <c r="H33" i="1"/>
  <c r="H32" i="1"/>
  <c r="H31" i="1"/>
  <c r="H30" i="1"/>
  <c r="H29" i="1"/>
  <c r="H28" i="1"/>
  <c r="H27" i="1"/>
  <c r="H26" i="1"/>
  <c r="H25" i="1"/>
  <c r="I24" i="1"/>
  <c r="J24" i="1"/>
  <c r="H24" i="1"/>
  <c r="J20" i="1"/>
  <c r="J19" i="1"/>
  <c r="G18" i="1"/>
  <c r="G17" i="1"/>
  <c r="G16" i="1"/>
  <c r="G15" i="1"/>
  <c r="G14" i="1"/>
  <c r="G13" i="1"/>
  <c r="G12" i="1"/>
  <c r="G11" i="1"/>
  <c r="G10" i="1"/>
  <c r="G9" i="1"/>
  <c r="G8" i="1"/>
  <c r="G7" i="1"/>
  <c r="H7" i="1" s="1"/>
  <c r="I7" i="1" s="1"/>
  <c r="H18" i="1"/>
  <c r="I18" i="1" s="1"/>
  <c r="H17" i="1"/>
  <c r="H16" i="1"/>
  <c r="I16" i="1" s="1"/>
  <c r="H15" i="1"/>
  <c r="H14" i="1"/>
  <c r="I14" i="1" s="1"/>
  <c r="H13" i="1"/>
  <c r="H12" i="1"/>
  <c r="I12" i="1" s="1"/>
  <c r="H11" i="1"/>
  <c r="H10" i="1"/>
  <c r="I10" i="1" s="1"/>
  <c r="H9" i="1"/>
  <c r="H8" i="1"/>
  <c r="I8" i="1" s="1"/>
  <c r="E19" i="1"/>
  <c r="F19" i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D19" i="1"/>
  <c r="G19" i="1" l="1"/>
  <c r="G20" i="1" s="1"/>
  <c r="H19" i="1"/>
  <c r="H20" i="1" s="1"/>
  <c r="I9" i="1"/>
  <c r="I11" i="1"/>
  <c r="I13" i="1"/>
  <c r="I15" i="1"/>
  <c r="I17" i="1"/>
  <c r="I19" i="1" l="1"/>
  <c r="I20" i="1" s="1"/>
</calcChain>
</file>

<file path=xl/sharedStrings.xml><?xml version="1.0" encoding="utf-8"?>
<sst xmlns="http://schemas.openxmlformats.org/spreadsheetml/2006/main" count="39" uniqueCount="34">
  <si>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</si>
  <si>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</si>
  <si>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</si>
  <si>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</si>
  <si>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</si>
  <si>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</si>
  <si>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</si>
  <si>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</si>
  <si>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</si>
  <si>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</si>
  <si>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</si>
  <si>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</si>
  <si>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Yhteensä</t>
  </si>
  <si>
    <t>Lukema</t>
  </si>
  <si>
    <t>Normaali</t>
  </si>
  <si>
    <t>Tämä vuosi</t>
  </si>
  <si>
    <t>Asunto Oy Energiatalo</t>
  </si>
  <si>
    <t xml:space="preserve">           Astepäiväluvut</t>
  </si>
  <si>
    <t>MWh</t>
  </si>
  <si>
    <t>Kd</t>
  </si>
  <si>
    <t>Mitattu</t>
  </si>
  <si>
    <t>kulutus</t>
  </si>
  <si>
    <t xml:space="preserve">  MWh</t>
  </si>
  <si>
    <t>Lämmin</t>
  </si>
  <si>
    <t>käyttövesi</t>
  </si>
  <si>
    <t>Talon</t>
  </si>
  <si>
    <t>lämmitys</t>
  </si>
  <si>
    <t>Tilavuus</t>
  </si>
  <si>
    <t>m3</t>
  </si>
  <si>
    <t>Asukasluku</t>
  </si>
  <si>
    <t>Kuukausi</t>
  </si>
  <si>
    <t>Ominaiskulutus  kWh/m3</t>
  </si>
  <si>
    <t xml:space="preserve"> Normeerattu kulutus</t>
  </si>
  <si>
    <t>Ennen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</si>
</sst>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r_-;\-* #,##0.00\ _k_r_-;_-* &quot;-&quot;??\ _k_r_-;_-@_-"/>
    <numFmt numFmtId="164" formatCode="_-* #,##0.0\ _k_r_-;\-* #,##0.0\ _k_r_-;_-* &quot;-&quot;??\ _k_r_-;_-@_-"/>
    <numFmt numFmtId="165" formatCode="_-* #,##0.0\ _k_r_-;\-* #,##0.0\ _k_r_-;_-* &quot;-&quot;?\ _k_r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0" fontId="0" fillId="0" borderId="8" xfId="0" applyBorder="1"/>
    <xf numFmtId="0" fontId="0" fillId="0" borderId="9" xfId="0" applyBorder="1"/>
    <xf numFmtId="164" fontId="0" fillId="0" borderId="9" xfId="1" applyNumberFormat="1" applyFont="1" applyBorder="1"/>
    <xf numFmtId="164" fontId="0" fillId="0" borderId="8" xfId="1" applyNumberFormat="1" applyFont="1" applyBorder="1"/>
    <xf numFmtId="164" fontId="0" fillId="0" borderId="10" xfId="1" applyNumberFormat="1" applyFont="1" applyBorder="1"/>
    <xf numFmtId="0" fontId="0" fillId="0" borderId="4" xfId="0" applyBorder="1"/>
    <xf numFmtId="0" fontId="0" fillId="0" borderId="0" xfId="0" applyBorder="1"/>
    <xf numFmtId="164" fontId="0" fillId="0" borderId="0" xfId="1" applyNumberFormat="1" applyFont="1" applyBorder="1"/>
    <xf numFmtId="164" fontId="0" fillId="0" borderId="14" xfId="1" applyNumberFormat="1" applyFont="1" applyBorder="1"/>
    <xf numFmtId="164" fontId="0" fillId="0" borderId="1" xfId="1" applyNumberFormat="1" applyFont="1" applyBorder="1"/>
    <xf numFmtId="0" fontId="2" fillId="0" borderId="8" xfId="0" applyFont="1" applyFill="1" applyBorder="1"/>
    <xf numFmtId="0" fontId="2" fillId="0" borderId="9" xfId="0" applyFont="1" applyBorder="1"/>
    <xf numFmtId="165" fontId="2" fillId="0" borderId="9" xfId="0" applyNumberFormat="1" applyFont="1" applyBorder="1"/>
    <xf numFmtId="165" fontId="2" fillId="0" borderId="10" xfId="0" applyNumberFormat="1" applyFont="1" applyBorder="1"/>
    <xf numFmtId="165" fontId="2" fillId="0" borderId="8" xfId="0" applyNumberFormat="1" applyFont="1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164" fontId="0" fillId="0" borderId="0" xfId="0" applyNumberFormat="1"/>
    <xf numFmtId="0" fontId="2" fillId="0" borderId="2" xfId="0" applyFont="1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Border="1"/>
    <xf numFmtId="0" fontId="2" fillId="0" borderId="12" xfId="0" applyFont="1" applyBorder="1"/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Asunto Oy Energiatalo</a:t>
            </a:r>
          </a:p>
          <a:p>
            <a:pPr>
              <a:defRPr/>
            </a:pPr>
            <a:r>
              <a:rPr lang="en-US" sz="1400"/>
              <a:t>Normeerattu</a:t>
            </a:r>
            <a:r>
              <a:rPr lang="en-US" sz="1400" baseline="0"/>
              <a:t> l</a:t>
            </a:r>
            <a:r>
              <a:rPr lang="en-US" sz="1400"/>
              <a:t>ämmönkulutus (MWh)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Sheet1!$J$23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Sheet1!$H$24:$H$35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Sheet1!$J$24:$J$35</c:f>
              <c:numCache>
                <c:formatCode>_-* #,##0.0\ _k_r_-;\-* #,##0.0\ _k_r_-;_-* "-"??\ _k_r_-;_-@_-</c:formatCode>
                <c:ptCount val="12"/>
                <c:pt idx="0">
                  <c:v>38.759803921568633</c:v>
                </c:pt>
                <c:pt idx="1">
                  <c:v>68.294195455960164</c:v>
                </c:pt>
                <c:pt idx="2">
                  <c:v>92.355306567071281</c:v>
                </c:pt>
                <c:pt idx="3">
                  <c:v>106.16271397447869</c:v>
                </c:pt>
                <c:pt idx="4">
                  <c:v>113.87752878929351</c:v>
                </c:pt>
                <c:pt idx="5">
                  <c:v>118.81086212262684</c:v>
                </c:pt>
                <c:pt idx="6">
                  <c:v>122.47752878929352</c:v>
                </c:pt>
                <c:pt idx="7">
                  <c:v>127.06086212262684</c:v>
                </c:pt>
                <c:pt idx="8">
                  <c:v>134.87419545596018</c:v>
                </c:pt>
                <c:pt idx="9">
                  <c:v>149.24086212262685</c:v>
                </c:pt>
                <c:pt idx="10">
                  <c:v>168.82419545596019</c:v>
                </c:pt>
                <c:pt idx="11">
                  <c:v>197.70591588606771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060544"/>
        <c:axId val="182062080"/>
      </c:barChart>
      <c:lineChart>
        <c:grouping val="standard"/>
        <c:varyColors val="0"/>
        <c:ser>
          <c:idx val="0"/>
          <c:order val="0"/>
          <c:tx>
            <c:strRef>
              <c:f>Sheet1!$I$23</c:f>
              <c:strCache>
                <c:ptCount val="1"/>
                <c:pt idx="0">
                  <c:v>Ennen</c:v>
                </c:pt>
              </c:strCache>
            </c:strRef>
          </c:tx>
          <c:marker>
            <c:symbol val="none"/>
          </c:marker>
          <c:cat>
            <c:strRef>
              <c:f>Sheet1!$H$24:$H$35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Sheet1!$I$24:$I$35</c:f>
              <c:numCache>
                <c:formatCode>_-* #,##0.0\ _k_r_-;\-* #,##0.0\ _k_r_-;_-* "-"??\ _k_r_-;_-@_-</c:formatCode>
                <c:ptCount val="12"/>
                <c:pt idx="0">
                  <c:v>40</c:v>
                </c:pt>
                <c:pt idx="1">
                  <c:v>70</c:v>
                </c:pt>
                <c:pt idx="2">
                  <c:v>95</c:v>
                </c:pt>
                <c:pt idx="3">
                  <c:v>109</c:v>
                </c:pt>
                <c:pt idx="4">
                  <c:v>117</c:v>
                </c:pt>
                <c:pt idx="5">
                  <c:v>122</c:v>
                </c:pt>
                <c:pt idx="6">
                  <c:v>126</c:v>
                </c:pt>
                <c:pt idx="7">
                  <c:v>131</c:v>
                </c:pt>
                <c:pt idx="8">
                  <c:v>139</c:v>
                </c:pt>
                <c:pt idx="9">
                  <c:v>154</c:v>
                </c:pt>
                <c:pt idx="10">
                  <c:v>174</c:v>
                </c:pt>
                <c:pt idx="11">
                  <c:v>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60544"/>
        <c:axId val="182062080"/>
      </c:lineChart>
      <c:catAx>
        <c:axId val="1820605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82062080"/>
        <c:crosses val="autoZero"/>
        <c:auto val="1"/>
        <c:lblAlgn val="ctr"/>
        <c:lblOffset val="100"/>
        <c:noMultiLvlLbl val="0"/>
      </c:catAx>
      <c:valAx>
        <c:axId val="18206208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82060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519112</xdr:colOff>
      <xdr:row>36</xdr:row>
      <xdr:rowOff>38100</xdr:rowOff>
    </xdr:from>
    <xdr:to>
      <xdr:col>9</xdr:col>
      <xdr:colOff>666750</xdr:colOff>
      <xdr:row>51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showGridLines="0" tabSelected="1" workbookViewId="0">
      <selection activeCell="B4" sqref="B4:J20"/>
    </sheetView>
  </sheetViews>
  <sheetFormatPr defaultRowHeight="15" x14ac:dyDescent="0.25"/>
  <cols>
    <col min="3" max="3" width="7" customWidth="1"/>
    <col min="4" max="4" width="10.140625" customWidth="1"/>
    <col min="5" max="5" width="10.5703125" customWidth="1"/>
    <col min="6" max="8" width="10.7109375" customWidth="1"/>
    <col min="9" max="9" width="12.7109375" customWidth="1"/>
    <col min="10" max="10" width="10.7109375" customWidth="1"/>
    <col min="11" max="11" width="9.42578125" customWidth="1"/>
  </cols>
  <sheetData>
    <row r="1" spans="2:10" x14ac:dyDescent="0.25">
      <c r="B1" t="s">
        <v>16</v>
      </c>
      <c r="E1">
        <v>2013</v>
      </c>
      <c r="G1" t="s">
        <v>27</v>
      </c>
      <c r="H1">
        <v>4000</v>
      </c>
    </row>
    <row r="2" spans="2:10" x14ac:dyDescent="0.25">
      <c r="G2" t="s">
        <v>29</v>
      </c>
      <c r="H2">
        <v>40</v>
      </c>
      <c r="I2" t="s">
        <v>28</v>
      </c>
    </row>
    <row r="4" spans="2:10" x14ac:dyDescent="0.25">
      <c r="B4" s="23" t="s">
        <v>30</v>
      </c>
      <c r="C4" s="24" t="s">
        <v>13</v>
      </c>
      <c r="D4" s="25" t="s">
        <v>20</v>
      </c>
      <c r="E4" s="24" t="s">
        <v>17</v>
      </c>
      <c r="F4" s="26"/>
      <c r="G4" s="27" t="s">
        <v>23</v>
      </c>
      <c r="H4" s="26" t="s">
        <v>25</v>
      </c>
      <c r="I4" s="28" t="s">
        <v>32</v>
      </c>
      <c r="J4" s="29"/>
    </row>
    <row r="5" spans="2:10" x14ac:dyDescent="0.25">
      <c r="B5" s="30"/>
      <c r="C5" s="31"/>
      <c r="D5" s="32" t="s">
        <v>21</v>
      </c>
      <c r="E5" s="31" t="s">
        <v>15</v>
      </c>
      <c r="F5" s="33" t="s">
        <v>14</v>
      </c>
      <c r="G5" s="34" t="s">
        <v>24</v>
      </c>
      <c r="H5" s="33" t="s">
        <v>26</v>
      </c>
      <c r="I5" s="34">
        <v>2012</v>
      </c>
      <c r="J5" s="35" t="s">
        <v>33</v>
      </c>
    </row>
    <row r="6" spans="2:10" x14ac:dyDescent="0.25">
      <c r="B6" s="36"/>
      <c r="C6" s="37">
        <v>5000</v>
      </c>
      <c r="D6" s="38" t="s">
        <v>18</v>
      </c>
      <c r="E6" s="39" t="s">
        <v>19</v>
      </c>
      <c r="F6" s="40" t="s">
        <v>19</v>
      </c>
      <c r="G6" s="41" t="s">
        <v>18</v>
      </c>
      <c r="H6" s="40" t="s">
        <v>18</v>
      </c>
      <c r="I6" s="34" t="s">
        <v>22</v>
      </c>
      <c r="J6" s="35" t="s">
        <v>18</v>
      </c>
    </row>
    <row r="7" spans="2:10" x14ac:dyDescent="0.25">
      <c r="B7" s="10" t="s">
        <v>0</v>
      </c>
      <c r="C7" s="11">
        <f>C6+D7</f>
        <v>5040</v>
      </c>
      <c r="D7" s="13">
        <v>40</v>
      </c>
      <c r="E7" s="12">
        <v>680</v>
      </c>
      <c r="F7" s="2">
        <v>657</v>
      </c>
      <c r="G7" s="1">
        <f t="shared" ref="G7:G18" si="0">H$2/12</f>
        <v>3.3333333333333335</v>
      </c>
      <c r="H7" s="2">
        <f t="shared" ref="H7:H18" si="1">(D7-G7)*F7/E7</f>
        <v>35.426470588235297</v>
      </c>
      <c r="I7" s="20">
        <f t="shared" ref="I7:I18" si="2">G7+H7</f>
        <v>38.759803921568633</v>
      </c>
      <c r="J7" s="21">
        <v>40</v>
      </c>
    </row>
    <row r="8" spans="2:10" x14ac:dyDescent="0.25">
      <c r="B8" s="10" t="s">
        <v>1</v>
      </c>
      <c r="C8" s="11">
        <f t="shared" ref="C8:C18" si="3">C7+D8</f>
        <v>5070</v>
      </c>
      <c r="D8" s="13">
        <v>30</v>
      </c>
      <c r="E8" s="12">
        <v>630</v>
      </c>
      <c r="F8" s="2">
        <v>619</v>
      </c>
      <c r="G8" s="1">
        <f t="shared" si="0"/>
        <v>3.3333333333333335</v>
      </c>
      <c r="H8" s="2">
        <f t="shared" si="1"/>
        <v>26.201058201058203</v>
      </c>
      <c r="I8" s="1">
        <f t="shared" si="2"/>
        <v>29.534391534391535</v>
      </c>
      <c r="J8" s="2">
        <v>30</v>
      </c>
    </row>
    <row r="9" spans="2:10" x14ac:dyDescent="0.25">
      <c r="B9" s="10" t="s">
        <v>2</v>
      </c>
      <c r="C9" s="11">
        <f t="shared" si="3"/>
        <v>5095</v>
      </c>
      <c r="D9" s="13">
        <v>25</v>
      </c>
      <c r="E9" s="12">
        <v>600</v>
      </c>
      <c r="F9" s="2">
        <v>574</v>
      </c>
      <c r="G9" s="1">
        <f t="shared" si="0"/>
        <v>3.3333333333333335</v>
      </c>
      <c r="H9" s="2">
        <f t="shared" si="1"/>
        <v>20.727777777777781</v>
      </c>
      <c r="I9" s="1">
        <f t="shared" si="2"/>
        <v>24.061111111111114</v>
      </c>
      <c r="J9" s="2">
        <v>25</v>
      </c>
    </row>
    <row r="10" spans="2:10" x14ac:dyDescent="0.25">
      <c r="B10" s="10" t="s">
        <v>3</v>
      </c>
      <c r="C10" s="11">
        <f t="shared" si="3"/>
        <v>5110</v>
      </c>
      <c r="D10" s="13">
        <v>15</v>
      </c>
      <c r="E10" s="12">
        <v>450</v>
      </c>
      <c r="F10" s="2">
        <v>404</v>
      </c>
      <c r="G10" s="1">
        <f t="shared" si="0"/>
        <v>3.3333333333333335</v>
      </c>
      <c r="H10" s="2">
        <f t="shared" si="1"/>
        <v>10.474074074074073</v>
      </c>
      <c r="I10" s="1">
        <f t="shared" si="2"/>
        <v>13.807407407407407</v>
      </c>
      <c r="J10" s="2">
        <v>14</v>
      </c>
    </row>
    <row r="11" spans="2:10" x14ac:dyDescent="0.25">
      <c r="B11" s="10" t="s">
        <v>4</v>
      </c>
      <c r="C11" s="11">
        <f t="shared" si="3"/>
        <v>5118</v>
      </c>
      <c r="D11" s="13">
        <v>8</v>
      </c>
      <c r="E11" s="12">
        <v>180</v>
      </c>
      <c r="F11" s="2">
        <v>169</v>
      </c>
      <c r="G11" s="1">
        <f t="shared" si="0"/>
        <v>3.3333333333333335</v>
      </c>
      <c r="H11" s="2">
        <f t="shared" si="1"/>
        <v>4.3814814814814804</v>
      </c>
      <c r="I11" s="1">
        <f t="shared" si="2"/>
        <v>7.7148148148148135</v>
      </c>
      <c r="J11" s="2">
        <v>8</v>
      </c>
    </row>
    <row r="12" spans="2:10" x14ac:dyDescent="0.25">
      <c r="B12" s="10" t="s">
        <v>5</v>
      </c>
      <c r="C12" s="11">
        <f t="shared" si="3"/>
        <v>5124</v>
      </c>
      <c r="D12" s="13">
        <v>6</v>
      </c>
      <c r="E12" s="12">
        <v>20</v>
      </c>
      <c r="F12" s="2">
        <v>12</v>
      </c>
      <c r="G12" s="1">
        <f t="shared" si="0"/>
        <v>3.3333333333333335</v>
      </c>
      <c r="H12" s="2">
        <f t="shared" si="1"/>
        <v>1.6</v>
      </c>
      <c r="I12" s="1">
        <f t="shared" si="2"/>
        <v>4.9333333333333336</v>
      </c>
      <c r="J12" s="2">
        <v>5</v>
      </c>
    </row>
    <row r="13" spans="2:10" x14ac:dyDescent="0.25">
      <c r="B13" s="10" t="s">
        <v>6</v>
      </c>
      <c r="C13" s="11">
        <f t="shared" si="3"/>
        <v>5129</v>
      </c>
      <c r="D13" s="13">
        <v>5</v>
      </c>
      <c r="E13" s="12">
        <v>10</v>
      </c>
      <c r="F13" s="2">
        <v>2</v>
      </c>
      <c r="G13" s="1">
        <f t="shared" si="0"/>
        <v>3.3333333333333335</v>
      </c>
      <c r="H13" s="2">
        <f t="shared" si="1"/>
        <v>0.33333333333333331</v>
      </c>
      <c r="I13" s="1">
        <f t="shared" si="2"/>
        <v>3.666666666666667</v>
      </c>
      <c r="J13" s="2">
        <v>4</v>
      </c>
    </row>
    <row r="14" spans="2:10" x14ac:dyDescent="0.25">
      <c r="B14" s="10" t="s">
        <v>7</v>
      </c>
      <c r="C14" s="11">
        <f t="shared" si="3"/>
        <v>5134</v>
      </c>
      <c r="D14" s="13">
        <v>5</v>
      </c>
      <c r="E14" s="12">
        <v>20</v>
      </c>
      <c r="F14" s="2">
        <v>15</v>
      </c>
      <c r="G14" s="1">
        <f t="shared" si="0"/>
        <v>3.3333333333333335</v>
      </c>
      <c r="H14" s="2">
        <f t="shared" si="1"/>
        <v>1.2499999999999998</v>
      </c>
      <c r="I14" s="1">
        <f t="shared" si="2"/>
        <v>4.583333333333333</v>
      </c>
      <c r="J14" s="2">
        <v>5</v>
      </c>
    </row>
    <row r="15" spans="2:10" x14ac:dyDescent="0.25">
      <c r="B15" s="10" t="s">
        <v>8</v>
      </c>
      <c r="C15" s="11">
        <f t="shared" si="3"/>
        <v>5142</v>
      </c>
      <c r="D15" s="13">
        <v>8</v>
      </c>
      <c r="E15" s="12">
        <v>150</v>
      </c>
      <c r="F15" s="2">
        <v>144</v>
      </c>
      <c r="G15" s="1">
        <f t="shared" si="0"/>
        <v>3.3333333333333335</v>
      </c>
      <c r="H15" s="2">
        <f t="shared" si="1"/>
        <v>4.4799999999999995</v>
      </c>
      <c r="I15" s="1">
        <f t="shared" si="2"/>
        <v>7.8133333333333326</v>
      </c>
      <c r="J15" s="2">
        <v>8</v>
      </c>
    </row>
    <row r="16" spans="2:10" x14ac:dyDescent="0.25">
      <c r="B16" s="10" t="s">
        <v>9</v>
      </c>
      <c r="C16" s="11">
        <f t="shared" si="3"/>
        <v>5157</v>
      </c>
      <c r="D16" s="13">
        <v>15</v>
      </c>
      <c r="E16" s="12">
        <v>350</v>
      </c>
      <c r="F16" s="2">
        <v>331</v>
      </c>
      <c r="G16" s="1">
        <f t="shared" si="0"/>
        <v>3.3333333333333335</v>
      </c>
      <c r="H16" s="2">
        <f t="shared" si="1"/>
        <v>11.033333333333333</v>
      </c>
      <c r="I16" s="1">
        <f t="shared" si="2"/>
        <v>14.366666666666667</v>
      </c>
      <c r="J16" s="2">
        <v>15</v>
      </c>
    </row>
    <row r="17" spans="2:10" x14ac:dyDescent="0.25">
      <c r="B17" s="10" t="s">
        <v>10</v>
      </c>
      <c r="C17" s="11">
        <f t="shared" si="3"/>
        <v>5177</v>
      </c>
      <c r="D17" s="13">
        <v>20</v>
      </c>
      <c r="E17" s="12">
        <v>480</v>
      </c>
      <c r="F17" s="2">
        <v>468</v>
      </c>
      <c r="G17" s="1">
        <f t="shared" si="0"/>
        <v>3.3333333333333335</v>
      </c>
      <c r="H17" s="2">
        <f t="shared" si="1"/>
        <v>16.250000000000004</v>
      </c>
      <c r="I17" s="1">
        <f t="shared" si="2"/>
        <v>19.583333333333336</v>
      </c>
      <c r="J17" s="2">
        <v>20</v>
      </c>
    </row>
    <row r="18" spans="2:10" x14ac:dyDescent="0.25">
      <c r="B18" s="10" t="s">
        <v>11</v>
      </c>
      <c r="C18" s="11">
        <f t="shared" si="3"/>
        <v>5207</v>
      </c>
      <c r="D18" s="13">
        <v>30</v>
      </c>
      <c r="E18" s="12">
        <v>620</v>
      </c>
      <c r="F18" s="2">
        <v>594</v>
      </c>
      <c r="G18" s="1">
        <f t="shared" si="0"/>
        <v>3.3333333333333335</v>
      </c>
      <c r="H18" s="2">
        <f t="shared" si="1"/>
        <v>25.548387096774192</v>
      </c>
      <c r="I18" s="3">
        <f t="shared" si="2"/>
        <v>28.881720430107524</v>
      </c>
      <c r="J18" s="4">
        <v>30</v>
      </c>
    </row>
    <row r="19" spans="2:10" x14ac:dyDescent="0.25">
      <c r="B19" s="5" t="s">
        <v>12</v>
      </c>
      <c r="C19" s="6"/>
      <c r="D19" s="14">
        <f>SUM(D7:D18)</f>
        <v>207</v>
      </c>
      <c r="E19" s="7">
        <f>SUM(E7:E18)</f>
        <v>4190</v>
      </c>
      <c r="F19" s="9">
        <f>SUM(F7:F18)</f>
        <v>3989</v>
      </c>
      <c r="G19" s="8">
        <f>SUM(G7:G18)</f>
        <v>40</v>
      </c>
      <c r="H19" s="9">
        <f t="shared" ref="H19" si="4">SUM(H7:H18)</f>
        <v>157.70591588606771</v>
      </c>
      <c r="I19" s="20">
        <f t="shared" ref="I19" si="5">SUM(I7:I18)</f>
        <v>197.70591588606771</v>
      </c>
      <c r="J19" s="21">
        <f>SUM(J7:J18)</f>
        <v>204</v>
      </c>
    </row>
    <row r="20" spans="2:10" x14ac:dyDescent="0.25">
      <c r="B20" s="15" t="s">
        <v>31</v>
      </c>
      <c r="C20" s="16"/>
      <c r="D20" s="16"/>
      <c r="E20" s="16"/>
      <c r="F20" s="16"/>
      <c r="G20" s="17">
        <f>G19/$H1*1000</f>
        <v>10</v>
      </c>
      <c r="H20" s="17">
        <f>H19/$H1*1000</f>
        <v>39.426478971516929</v>
      </c>
      <c r="I20" s="19">
        <f>I19/$H1*1000</f>
        <v>49.426478971516929</v>
      </c>
      <c r="J20" s="18">
        <f>J19/$H1*1000</f>
        <v>51</v>
      </c>
    </row>
    <row r="23" spans="2:10" x14ac:dyDescent="0.25">
      <c r="I23" t="s">
        <v>33</v>
      </c>
      <c r="J23">
        <v>2012</v>
      </c>
    </row>
    <row r="24" spans="2:10" x14ac:dyDescent="0.25">
      <c r="H24" t="str">
        <f>B7</f>
        <v>tammi</v>
      </c>
      <c r="I24" s="22">
        <f>J7</f>
        <v>40</v>
      </c>
      <c r="J24" s="22">
        <f>I7</f>
        <v>38.759803921568633</v>
      </c>
    </row>
    <row r="25" spans="2:10" x14ac:dyDescent="0.25">
      <c r="H25" t="str">
        <f t="shared" ref="H25:H35" si="6">B8</f>
        <v>helmi</v>
      </c>
      <c r="I25" s="22">
        <f t="shared" ref="I25:I35" si="7">I24+J8</f>
        <v>70</v>
      </c>
      <c r="J25" s="22">
        <f t="shared" ref="J25:J35" si="8">J24+I8</f>
        <v>68.294195455960164</v>
      </c>
    </row>
    <row r="26" spans="2:10" x14ac:dyDescent="0.25">
      <c r="H26" t="str">
        <f t="shared" si="6"/>
        <v>maalis</v>
      </c>
      <c r="I26" s="22">
        <f t="shared" si="7"/>
        <v>95</v>
      </c>
      <c r="J26" s="22">
        <f t="shared" si="8"/>
        <v>92.355306567071281</v>
      </c>
    </row>
    <row r="27" spans="2:10" x14ac:dyDescent="0.25">
      <c r="H27" t="str">
        <f t="shared" si="6"/>
        <v>huhti</v>
      </c>
      <c r="I27" s="22">
        <f t="shared" si="7"/>
        <v>109</v>
      </c>
      <c r="J27" s="22">
        <f t="shared" si="8"/>
        <v>106.16271397447869</v>
      </c>
    </row>
    <row r="28" spans="2:10" x14ac:dyDescent="0.25">
      <c r="H28" t="str">
        <f t="shared" si="6"/>
        <v>touko</v>
      </c>
      <c r="I28" s="22">
        <f t="shared" si="7"/>
        <v>117</v>
      </c>
      <c r="J28" s="22">
        <f t="shared" si="8"/>
        <v>113.87752878929351</v>
      </c>
    </row>
    <row r="29" spans="2:10" x14ac:dyDescent="0.25">
      <c r="H29" t="str">
        <f t="shared" si="6"/>
        <v>kesä</v>
      </c>
      <c r="I29" s="22">
        <f t="shared" si="7"/>
        <v>122</v>
      </c>
      <c r="J29" s="22">
        <f t="shared" si="8"/>
        <v>118.81086212262684</v>
      </c>
    </row>
    <row r="30" spans="2:10" x14ac:dyDescent="0.25">
      <c r="H30" t="str">
        <f t="shared" si="6"/>
        <v>heinä</v>
      </c>
      <c r="I30" s="22">
        <f t="shared" si="7"/>
        <v>126</v>
      </c>
      <c r="J30" s="22">
        <f t="shared" si="8"/>
        <v>122.47752878929352</v>
      </c>
    </row>
    <row r="31" spans="2:10" x14ac:dyDescent="0.25">
      <c r="H31" t="str">
        <f t="shared" si="6"/>
        <v>elo</v>
      </c>
      <c r="I31" s="22">
        <f t="shared" si="7"/>
        <v>131</v>
      </c>
      <c r="J31" s="22">
        <f t="shared" si="8"/>
        <v>127.06086212262684</v>
      </c>
    </row>
    <row r="32" spans="2:10" x14ac:dyDescent="0.25">
      <c r="H32" t="str">
        <f t="shared" si="6"/>
        <v>syys</v>
      </c>
      <c r="I32" s="22">
        <f t="shared" si="7"/>
        <v>139</v>
      </c>
      <c r="J32" s="22">
        <f t="shared" si="8"/>
        <v>134.87419545596018</v>
      </c>
    </row>
    <row r="33" spans="8:10" x14ac:dyDescent="0.25">
      <c r="H33" t="str">
        <f t="shared" si="6"/>
        <v>loka</v>
      </c>
      <c r="I33" s="22">
        <f t="shared" si="7"/>
        <v>154</v>
      </c>
      <c r="J33" s="22">
        <f t="shared" si="8"/>
        <v>149.24086212262685</v>
      </c>
    </row>
    <row r="34" spans="8:10" x14ac:dyDescent="0.25">
      <c r="H34" t="str">
        <f t="shared" si="6"/>
        <v>marras</v>
      </c>
      <c r="I34" s="22">
        <f t="shared" si="7"/>
        <v>174</v>
      </c>
      <c r="J34" s="22">
        <f t="shared" si="8"/>
        <v>168.82419545596019</v>
      </c>
    </row>
    <row r="35" spans="8:10" x14ac:dyDescent="0.25">
      <c r="H35" t="str">
        <f t="shared" si="6"/>
        <v>joulu</v>
      </c>
      <c r="I35" s="22">
        <f t="shared" si="7"/>
        <v>204</v>
      </c>
      <c r="J35" s="22">
        <f t="shared" si="8"/>
        <v>197.70591588606771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Asko</dc:creator>
  <cp:lastModifiedBy>Asko</cp:lastModifiedBy>
  <dcterms:created xsi:type="dcterms:W3CDTF">2012-10-30T13:59:45Z</dcterms:created>
  <dcterms:modified xsi:type="dcterms:W3CDTF">2012-11-12T11:23:10Z</dcterms:modified>
</cp:coreProperties>
</file>